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02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/Users/lucygibbons/Documents/MMPC /Finance/24:25/"/>
    </mc:Choice>
  </mc:AlternateContent>
  <xr:revisionPtr revIDLastSave="0" documentId="13_ncr:1_{BE3AC8C2-5ED5-B842-993E-41FF9579DF2E}" xr6:coauthVersionLast="47" xr6:coauthVersionMax="47" xr10:uidLastSave="{00000000-0000-0000-0000-000000000000}"/>
  <bookViews>
    <workbookView xWindow="0" yWindow="500" windowWidth="25600" windowHeight="14140" tabRatio="851" activeTab="2" xr2:uid="{00000000-000D-0000-FFFF-FFFF00000000}"/>
  </bookViews>
  <sheets>
    <sheet name="payments" sheetId="1" r:id="rId1"/>
    <sheet name="receipts" sheetId="2" r:id="rId2"/>
    <sheet name="bank rec and EA analysis" sheetId="3" r:id="rId3"/>
  </sheets>
  <definedNames>
    <definedName name="_xlnm.Print_Area" localSheetId="2">'bank rec and EA analysis'!$A$1:$I$39</definedName>
    <definedName name="_xlnm.Print_Area" localSheetId="0">payments!$A$1:$R$31</definedName>
    <definedName name="_xlnm.Print_Area" localSheetId="1">receipts!$A$1:$H$9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7" i="2" l="1"/>
  <c r="H7" i="2"/>
  <c r="I38" i="3"/>
  <c r="R31" i="1"/>
  <c r="R47" i="1" s="1"/>
  <c r="Q31" i="1"/>
  <c r="P31" i="1"/>
  <c r="O31" i="1"/>
  <c r="N31" i="1"/>
  <c r="M31" i="1"/>
  <c r="L31" i="1"/>
  <c r="K31" i="1"/>
  <c r="J31" i="1"/>
  <c r="I31" i="1"/>
  <c r="H31" i="1"/>
  <c r="G31" i="1"/>
  <c r="F31" i="1"/>
  <c r="E10" i="3" s="1"/>
  <c r="C7" i="2"/>
  <c r="E12" i="3" s="1"/>
  <c r="D7" i="2"/>
  <c r="E8" i="3"/>
  <c r="G7" i="2"/>
  <c r="F7" i="2"/>
  <c r="E7" i="2"/>
  <c r="V47" i="1"/>
  <c r="W47" i="1"/>
  <c r="X47" i="1"/>
  <c r="U47" i="1"/>
  <c r="S47" i="1"/>
  <c r="Y47" i="1"/>
  <c r="Z47" i="1"/>
  <c r="T47" i="1" l="1"/>
  <c r="D20" i="3"/>
  <c r="E22" i="3" s="1"/>
  <c r="E14" i="3"/>
</calcChain>
</file>

<file path=xl/sharedStrings.xml><?xml version="1.0" encoding="utf-8"?>
<sst xmlns="http://schemas.openxmlformats.org/spreadsheetml/2006/main" count="150" uniqueCount="98">
  <si>
    <t>Insurance</t>
  </si>
  <si>
    <t>Less</t>
  </si>
  <si>
    <t>Payments</t>
  </si>
  <si>
    <t xml:space="preserve">Add </t>
  </si>
  <si>
    <t>Receipts</t>
  </si>
  <si>
    <t>Precept</t>
  </si>
  <si>
    <t>PC Account</t>
  </si>
  <si>
    <t>VAT</t>
  </si>
  <si>
    <t>VAT reimb</t>
  </si>
  <si>
    <t>Date</t>
  </si>
  <si>
    <t>Paid To</t>
  </si>
  <si>
    <t>Details</t>
  </si>
  <si>
    <t>Chq No</t>
  </si>
  <si>
    <t>Total</t>
  </si>
  <si>
    <t>Other Income</t>
  </si>
  <si>
    <t>£</t>
  </si>
  <si>
    <t>Closing Balance</t>
  </si>
  <si>
    <t>Less Unpresented Cheques Paid Out</t>
  </si>
  <si>
    <t>Plus Uncleared Payments in</t>
  </si>
  <si>
    <t xml:space="preserve">Reserves: </t>
  </si>
  <si>
    <t xml:space="preserve"> </t>
  </si>
  <si>
    <t xml:space="preserve">  </t>
  </si>
  <si>
    <t>Grants</t>
  </si>
  <si>
    <t>Donations</t>
  </si>
  <si>
    <r>
      <rPr>
        <sz val="10"/>
        <rFont val="Arial"/>
        <family val="2"/>
      </rPr>
      <t>Current</t>
    </r>
    <r>
      <rPr>
        <sz val="10"/>
        <rFont val="Arial"/>
        <family val="2"/>
      </rPr>
      <t xml:space="preserve"> Bank</t>
    </r>
  </si>
  <si>
    <t xml:space="preserve">Clerks Salary </t>
  </si>
  <si>
    <r>
      <t>General Maintenance</t>
    </r>
    <r>
      <rPr>
        <sz val="10"/>
        <rFont val="Arial"/>
        <family val="2"/>
      </rPr>
      <t>, Grass, Hedges</t>
    </r>
  </si>
  <si>
    <t>Hall Hire</t>
  </si>
  <si>
    <t xml:space="preserve"> Current Account</t>
  </si>
  <si>
    <t>Subscriptions, Fees</t>
  </si>
  <si>
    <t>Donatons</t>
  </si>
  <si>
    <t>Play Area expenses, Inspection</t>
  </si>
  <si>
    <t>Training</t>
  </si>
  <si>
    <t>Payrol Expenses</t>
  </si>
  <si>
    <t>Misc.</t>
  </si>
  <si>
    <t>Expenses</t>
  </si>
  <si>
    <t>Play Park Maintenance/Repairs</t>
  </si>
  <si>
    <t>Traffic alleviation</t>
  </si>
  <si>
    <t>A</t>
  </si>
  <si>
    <t>Out Standing Items</t>
  </si>
  <si>
    <t>B</t>
  </si>
  <si>
    <t>Less Unpresented Cheques</t>
  </si>
  <si>
    <t>C</t>
  </si>
  <si>
    <t>Plus uncleared payments</t>
  </si>
  <si>
    <t>Petty Cash</t>
  </si>
  <si>
    <t>D</t>
  </si>
  <si>
    <r>
      <t>Plus and petty cash balance held at 31/03/1</t>
    </r>
    <r>
      <rPr>
        <sz val="10"/>
        <rFont val="Arial"/>
        <family val="2"/>
      </rPr>
      <t>9</t>
    </r>
  </si>
  <si>
    <t>E</t>
  </si>
  <si>
    <t>(Calculaced as A-B+C+D=E and agrees with Box 8 on the Annual Return)</t>
  </si>
  <si>
    <t>MMPPC   expenses 2024/2025</t>
  </si>
  <si>
    <t>MMPC  - Receipts 2024/2025</t>
  </si>
  <si>
    <t>Opening Balance 1 April 2024</t>
  </si>
  <si>
    <t>Bank Reconciliation for Year Ended 31st March 2025</t>
  </si>
  <si>
    <t>Balance on the Bank Statements at 31/03/25 (Taken from Bank Statements)</t>
  </si>
  <si>
    <t>Balance in the cash book (councils own records) at 31/03/25</t>
  </si>
  <si>
    <t>31/03/2025</t>
  </si>
  <si>
    <t>L Gibbons</t>
  </si>
  <si>
    <t>Wordpress w-site host fee - 2 yrs</t>
  </si>
  <si>
    <t>22/05/2024</t>
  </si>
  <si>
    <t>Aspli - Flood signs &amp; sand bags</t>
  </si>
  <si>
    <t>SALC</t>
  </si>
  <si>
    <t>Training course fees x 3</t>
  </si>
  <si>
    <t>TP Jones and Co LLP</t>
  </si>
  <si>
    <t>Payroll Services</t>
  </si>
  <si>
    <t>Clear Insurance Management Ltd</t>
  </si>
  <si>
    <t>Annual PC Insurance premium</t>
  </si>
  <si>
    <t>24/04/2024</t>
  </si>
  <si>
    <t>ICO</t>
  </si>
  <si>
    <t>Data Protection Fee</t>
  </si>
  <si>
    <t>17/07/2024</t>
  </si>
  <si>
    <t>Clerk salary/expenses</t>
  </si>
  <si>
    <t>HMRC</t>
  </si>
  <si>
    <t xml:space="preserve"> Payroll tax</t>
  </si>
  <si>
    <t>OSR Projects</t>
  </si>
  <si>
    <t>PCC of Marston Magna</t>
  </si>
  <si>
    <t>Grass Cutting, churchyard &amp; park</t>
  </si>
  <si>
    <t>VAT reclaim</t>
  </si>
  <si>
    <t>31/05/2024</t>
  </si>
  <si>
    <t>Donation to parish magazine</t>
  </si>
  <si>
    <t>Web site domain name renewal</t>
  </si>
  <si>
    <t>The Play Inspection Co Ltd</t>
  </si>
  <si>
    <t>18/09/2024</t>
  </si>
  <si>
    <t>Annual park Inspection</t>
  </si>
  <si>
    <t>Annual membership fee</t>
  </si>
  <si>
    <t>29/01/2025</t>
  </si>
  <si>
    <t>Marston Magna Village Hall</t>
  </si>
  <si>
    <t>Amazon Printer Ink</t>
  </si>
  <si>
    <t>19/03/2025</t>
  </si>
  <si>
    <t>20/11/2024</t>
  </si>
  <si>
    <t>Website Domain name renewal</t>
  </si>
  <si>
    <t>A Chamberlain</t>
  </si>
  <si>
    <t>Fencing Centre Post and cap</t>
  </si>
  <si>
    <t>18//03/2025</t>
  </si>
  <si>
    <t>Lloyds Bank</t>
  </si>
  <si>
    <t>Bank Charges</t>
  </si>
  <si>
    <t xml:space="preserve">Flood improvements </t>
  </si>
  <si>
    <t>General Reserves</t>
  </si>
  <si>
    <t>MMPC BANK RECONCILIATION 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</si>
</sst>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_-;\-* #,##0.00_-;_-* &quot;-&quot;??_-;_-@_-"/>
    <numFmt numFmtId="165" formatCode="&quot;£&quot;#,##0.00"/>
    <numFmt numFmtId="166" formatCode="#,##0;[Red]\-#,##0;\-"/>
    <numFmt numFmtId="167" formatCode="#,##0.00;[Red]\(#,##0.00\)"/>
    <numFmt numFmtId="168" formatCode="#,##0.00;[Red]\-#,##0.00;\-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u/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12"/>
      <name val="Cambria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double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66">
    <xf numFmtId="0" fontId="0" fillId="0" borderId="0"/>
    <xf numFmtId="164" fontId="1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82">
    <xf numFmtId="0" fontId="0" fillId="0" borderId="0" xfId="0"/>
    <xf numFmtId="14" fontId="0" fillId="0" borderId="0" xfId="0" applyNumberFormat="1"/>
    <xf numFmtId="4" fontId="0" fillId="0" borderId="0" xfId="0" applyNumberFormat="1"/>
    <xf numFmtId="0" fontId="2" fillId="0" borderId="0" xfId="0" applyFont="1"/>
    <xf numFmtId="17" fontId="2" fillId="0" borderId="0" xfId="0" applyNumberFormat="1" applyFont="1" applyAlignment="1">
      <alignment horizontal="center"/>
    </xf>
    <xf numFmtId="17" fontId="0" fillId="0" borderId="0" xfId="0" applyNumberFormat="1"/>
    <xf numFmtId="4" fontId="2" fillId="0" borderId="0" xfId="0" applyNumberFormat="1" applyFont="1"/>
    <xf numFmtId="165" fontId="0" fillId="0" borderId="0" xfId="0" applyNumberFormat="1"/>
    <xf numFmtId="0" fontId="4" fillId="0" borderId="0" xfId="0" applyFont="1" applyAlignment="1">
      <alignment horizontal="right" wrapText="1"/>
    </xf>
    <xf numFmtId="0" fontId="4" fillId="0" borderId="0" xfId="0" applyFont="1" applyAlignment="1">
      <alignment wrapText="1"/>
    </xf>
    <xf numFmtId="14" fontId="0" fillId="0" borderId="0" xfId="0" applyNumberFormat="1" applyAlignment="1">
      <alignment horizontal="left"/>
    </xf>
    <xf numFmtId="166" fontId="0" fillId="0" borderId="0" xfId="0" applyNumberFormat="1" applyAlignment="1">
      <alignment wrapText="1"/>
    </xf>
    <xf numFmtId="166" fontId="4" fillId="0" borderId="0" xfId="0" applyNumberFormat="1" applyFont="1" applyAlignment="1">
      <alignment wrapText="1"/>
    </xf>
    <xf numFmtId="164" fontId="0" fillId="0" borderId="0" xfId="1" applyFont="1"/>
    <xf numFmtId="167" fontId="0" fillId="0" borderId="0" xfId="1" applyNumberFormat="1" applyFont="1" applyBorder="1"/>
    <xf numFmtId="167" fontId="0" fillId="0" borderId="0" xfId="1" applyNumberFormat="1" applyFont="1"/>
    <xf numFmtId="167" fontId="4" fillId="0" borderId="0" xfId="1" applyNumberFormat="1" applyFont="1" applyBorder="1" applyAlignment="1">
      <alignment horizontal="right" wrapText="1"/>
    </xf>
    <xf numFmtId="167" fontId="4" fillId="0" borderId="0" xfId="1" applyNumberFormat="1" applyFont="1" applyBorder="1" applyAlignment="1">
      <alignment wrapText="1"/>
    </xf>
    <xf numFmtId="0" fontId="4" fillId="0" borderId="0" xfId="0" applyFont="1"/>
    <xf numFmtId="0" fontId="0" fillId="0" borderId="3" xfId="0" applyBorder="1"/>
    <xf numFmtId="14" fontId="2" fillId="0" borderId="0" xfId="0" applyNumberFormat="1" applyFont="1"/>
    <xf numFmtId="4" fontId="2" fillId="0" borderId="1" xfId="0" applyNumberFormat="1" applyFont="1" applyBorder="1"/>
    <xf numFmtId="0" fontId="2" fillId="0" borderId="8" xfId="0" applyFont="1" applyBorder="1"/>
    <xf numFmtId="0" fontId="2" fillId="0" borderId="2" xfId="0" applyFont="1" applyBorder="1"/>
    <xf numFmtId="0" fontId="2" fillId="0" borderId="9" xfId="0" applyFont="1" applyBorder="1"/>
    <xf numFmtId="0" fontId="2" fillId="0" borderId="4" xfId="0" applyFont="1" applyBorder="1"/>
    <xf numFmtId="4" fontId="0" fillId="0" borderId="5" xfId="0" applyNumberFormat="1" applyBorder="1"/>
    <xf numFmtId="0" fontId="0" fillId="0" borderId="4" xfId="0" applyBorder="1"/>
    <xf numFmtId="0" fontId="4" fillId="0" borderId="4" xfId="0" applyFont="1" applyBorder="1"/>
    <xf numFmtId="0" fontId="3" fillId="0" borderId="4" xfId="0" applyFont="1" applyBorder="1"/>
    <xf numFmtId="4" fontId="2" fillId="0" borderId="10" xfId="0" applyNumberFormat="1" applyFont="1" applyBorder="1"/>
    <xf numFmtId="4" fontId="2" fillId="0" borderId="5" xfId="0" applyNumberFormat="1" applyFont="1" applyBorder="1"/>
    <xf numFmtId="4" fontId="2" fillId="0" borderId="11" xfId="0" applyNumberFormat="1" applyFont="1" applyBorder="1"/>
    <xf numFmtId="0" fontId="0" fillId="0" borderId="6" xfId="0" applyBorder="1"/>
    <xf numFmtId="4" fontId="0" fillId="0" borderId="3" xfId="0" applyNumberFormat="1" applyBorder="1"/>
    <xf numFmtId="4" fontId="0" fillId="0" borderId="12" xfId="0" applyNumberFormat="1" applyBorder="1"/>
    <xf numFmtId="0" fontId="1" fillId="0" borderId="9" xfId="0" applyFont="1" applyBorder="1"/>
    <xf numFmtId="164" fontId="1" fillId="0" borderId="0" xfId="1" applyFont="1" applyBorder="1"/>
    <xf numFmtId="0" fontId="1" fillId="0" borderId="0" xfId="0" applyFont="1"/>
    <xf numFmtId="164" fontId="0" fillId="0" borderId="0" xfId="1" applyFont="1" applyBorder="1"/>
    <xf numFmtId="4" fontId="1" fillId="0" borderId="0" xfId="0" applyNumberFormat="1" applyFont="1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2" fontId="4" fillId="0" borderId="0" xfId="0" applyNumberFormat="1" applyFont="1" applyAlignment="1">
      <alignment horizontal="right" wrapText="1"/>
    </xf>
    <xf numFmtId="2" fontId="0" fillId="0" borderId="0" xfId="0" applyNumberFormat="1"/>
    <xf numFmtId="2" fontId="0" fillId="0" borderId="0" xfId="1" applyNumberFormat="1" applyFont="1" applyBorder="1"/>
    <xf numFmtId="2" fontId="0" fillId="0" borderId="0" xfId="0" applyNumberFormat="1" applyAlignment="1">
      <alignment wrapText="1"/>
    </xf>
    <xf numFmtId="2" fontId="4" fillId="0" borderId="0" xfId="1" applyNumberFormat="1" applyFont="1" applyBorder="1" applyAlignment="1">
      <alignment wrapText="1"/>
    </xf>
    <xf numFmtId="2" fontId="0" fillId="0" borderId="0" xfId="1" applyNumberFormat="1" applyFont="1"/>
    <xf numFmtId="14" fontId="4" fillId="0" borderId="0" xfId="0" applyNumberFormat="1" applyFont="1" applyAlignment="1">
      <alignment horizontal="right" wrapText="1"/>
    </xf>
    <xf numFmtId="0" fontId="7" fillId="0" borderId="1" xfId="0" applyFont="1" applyBorder="1" applyAlignment="1">
      <alignment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" xfId="0" applyBorder="1"/>
    <xf numFmtId="0" fontId="0" fillId="0" borderId="15" xfId="0" applyBorder="1"/>
    <xf numFmtId="0" fontId="1" fillId="0" borderId="15" xfId="0" applyFont="1" applyBorder="1"/>
    <xf numFmtId="0" fontId="1" fillId="0" borderId="1" xfId="0" applyFont="1" applyBorder="1" applyAlignment="1">
      <alignment horizontal="center"/>
    </xf>
    <xf numFmtId="0" fontId="1" fillId="0" borderId="16" xfId="0" applyFont="1" applyBorder="1"/>
    <xf numFmtId="4" fontId="0" fillId="0" borderId="16" xfId="0" applyNumberFormat="1" applyBorder="1"/>
    <xf numFmtId="0" fontId="0" fillId="0" borderId="17" xfId="0" applyBorder="1"/>
    <xf numFmtId="0" fontId="1" fillId="0" borderId="2" xfId="0" applyFont="1" applyBorder="1"/>
    <xf numFmtId="0" fontId="0" fillId="0" borderId="2" xfId="0" applyBorder="1"/>
    <xf numFmtId="0" fontId="0" fillId="0" borderId="16" xfId="0" applyBorder="1"/>
    <xf numFmtId="0" fontId="1" fillId="0" borderId="14" xfId="0" applyFont="1" applyBorder="1"/>
    <xf numFmtId="0" fontId="1" fillId="0" borderId="3" xfId="0" applyFont="1" applyBorder="1"/>
    <xf numFmtId="0" fontId="0" fillId="0" borderId="14" xfId="0" applyBorder="1"/>
    <xf numFmtId="0" fontId="1" fillId="0" borderId="17" xfId="0" applyFont="1" applyBorder="1"/>
    <xf numFmtId="4" fontId="0" fillId="0" borderId="17" xfId="0" applyNumberFormat="1" applyBorder="1"/>
    <xf numFmtId="164" fontId="0" fillId="0" borderId="0" xfId="0" applyNumberFormat="1"/>
    <xf numFmtId="14" fontId="1" fillId="0" borderId="0" xfId="0" applyNumberFormat="1" applyFont="1"/>
    <xf numFmtId="14" fontId="1" fillId="0" borderId="0" xfId="0" applyNumberFormat="1" applyFont="1" applyAlignment="1">
      <alignment horizontal="right" wrapText="1"/>
    </xf>
    <xf numFmtId="168" fontId="0" fillId="0" borderId="0" xfId="0" applyNumberFormat="1" applyAlignment="1">
      <alignment wrapText="1"/>
    </xf>
    <xf numFmtId="168" fontId="4" fillId="0" borderId="0" xfId="1" applyNumberFormat="1" applyFont="1" applyBorder="1" applyAlignment="1">
      <alignment wrapText="1"/>
    </xf>
    <xf numFmtId="14" fontId="1" fillId="0" borderId="0" xfId="0" applyNumberFormat="1" applyFont="1" applyAlignment="1">
      <alignment horizontal="left"/>
    </xf>
    <xf numFmtId="14" fontId="1" fillId="0" borderId="0" xfId="0" applyNumberFormat="1" applyFont="1" applyAlignment="1">
      <alignment horizontal="right"/>
    </xf>
    <xf numFmtId="164" fontId="1" fillId="0" borderId="0" xfId="0" applyNumberFormat="1" applyFont="1"/>
    <xf numFmtId="164" fontId="1" fillId="0" borderId="0" xfId="0" applyNumberFormat="1" applyFont="1" applyAlignment="1">
      <alignment horizontal="left"/>
    </xf>
    <xf numFmtId="2" fontId="4" fillId="0" borderId="0" xfId="0" applyNumberFormat="1" applyFont="1" applyAlignment="1">
      <alignment wrapText="1"/>
    </xf>
    <xf numFmtId="14" fontId="1" fillId="0" borderId="0" xfId="0" applyNumberFormat="1" applyFont="1" applyFill="1" applyAlignment="1">
      <alignment horizontal="right" wrapText="1"/>
    </xf>
    <xf numFmtId="0" fontId="1" fillId="0" borderId="0" xfId="0" applyFont="1" applyFill="1" applyAlignment="1">
      <alignment wrapText="1"/>
    </xf>
  </cellXfs>
  <cellStyles count="66">
    <cellStyle name="Comma" xfId="1" builtinId="3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1"/>
  <sheetViews>
    <sheetView zoomScale="74" zoomScaleNormal="74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V32" sqref="V32"/>
    </sheetView>
  </sheetViews>
  <sheetFormatPr baseColWidth="10" defaultColWidth="8.83203125" defaultRowHeight="13" x14ac:dyDescent="0.15"/>
  <cols>
    <col min="1" max="1" width="11.1640625" customWidth="1"/>
    <col min="2" max="2" width="29.6640625" customWidth="1"/>
    <col min="3" max="3" width="28.6640625" customWidth="1"/>
    <col min="4" max="4" width="0.1640625" customWidth="1"/>
    <col min="5" max="5" width="7.1640625" bestFit="1" customWidth="1"/>
    <col min="6" max="6" width="11.5" customWidth="1"/>
    <col min="7" max="7" width="9.5" bestFit="1" customWidth="1"/>
    <col min="8" max="9" width="10.33203125" bestFit="1" customWidth="1"/>
    <col min="10" max="10" width="10.33203125" customWidth="1"/>
    <col min="11" max="11" width="11.6640625" customWidth="1"/>
    <col min="12" max="12" width="12.5" customWidth="1"/>
    <col min="13" max="13" width="10.33203125" bestFit="1" customWidth="1"/>
    <col min="14" max="14" width="10.83203125" customWidth="1"/>
    <col min="15" max="15" width="11.33203125" customWidth="1"/>
    <col min="19" max="19" width="10.6640625" customWidth="1"/>
    <col min="26" max="26" width="10.83203125" customWidth="1"/>
    <col min="27" max="27" width="10.5" customWidth="1"/>
  </cols>
  <sheetData>
    <row r="1" spans="1:26" x14ac:dyDescent="0.15">
      <c r="A1" s="38" t="s">
        <v>49</v>
      </c>
    </row>
    <row r="2" spans="1:26" ht="67.5" customHeight="1" x14ac:dyDescent="0.15">
      <c r="A2" s="18" t="s">
        <v>9</v>
      </c>
      <c r="B2" s="18" t="s">
        <v>10</v>
      </c>
      <c r="C2" s="18" t="s">
        <v>11</v>
      </c>
      <c r="E2" s="18" t="s">
        <v>12</v>
      </c>
      <c r="F2" s="42" t="s">
        <v>24</v>
      </c>
      <c r="G2" s="18" t="s">
        <v>7</v>
      </c>
      <c r="H2" s="11" t="s">
        <v>25</v>
      </c>
      <c r="I2" s="11" t="s">
        <v>35</v>
      </c>
      <c r="J2" s="11" t="s">
        <v>33</v>
      </c>
      <c r="K2" s="11" t="s">
        <v>29</v>
      </c>
      <c r="L2" s="11" t="s">
        <v>27</v>
      </c>
      <c r="M2" s="11" t="s">
        <v>0</v>
      </c>
      <c r="N2" s="11" t="s">
        <v>30</v>
      </c>
      <c r="O2" s="11" t="s">
        <v>26</v>
      </c>
      <c r="P2" s="11" t="s">
        <v>31</v>
      </c>
      <c r="Q2" s="11" t="s">
        <v>32</v>
      </c>
      <c r="R2" s="11" t="s">
        <v>34</v>
      </c>
      <c r="S2" s="11"/>
      <c r="T2" s="11"/>
      <c r="U2" s="11"/>
      <c r="V2" s="11"/>
      <c r="W2" s="11"/>
      <c r="X2" s="11"/>
      <c r="Y2" s="11"/>
      <c r="Z2" s="12"/>
    </row>
    <row r="3" spans="1:26" ht="14.25" customHeight="1" x14ac:dyDescent="0.15">
      <c r="A3" s="72" t="s">
        <v>58</v>
      </c>
      <c r="B3" s="41" t="s">
        <v>56</v>
      </c>
      <c r="C3" s="41" t="s">
        <v>57</v>
      </c>
      <c r="E3" s="18"/>
      <c r="F3" s="79">
        <v>158.4</v>
      </c>
      <c r="G3" s="18">
        <v>26.4</v>
      </c>
      <c r="H3" s="47"/>
      <c r="I3" s="11"/>
      <c r="J3" s="11"/>
      <c r="K3" s="73">
        <v>132</v>
      </c>
      <c r="L3" s="11"/>
      <c r="M3" s="11"/>
      <c r="N3" s="11"/>
      <c r="O3" s="12"/>
      <c r="P3" s="11"/>
      <c r="Q3" s="11"/>
      <c r="R3" s="11"/>
      <c r="S3" s="11"/>
      <c r="T3" s="11"/>
      <c r="U3" s="11"/>
      <c r="V3" s="11"/>
      <c r="W3" s="11"/>
      <c r="X3" s="11"/>
      <c r="Y3" s="11"/>
      <c r="Z3" s="12"/>
    </row>
    <row r="4" spans="1:26" ht="14" x14ac:dyDescent="0.15">
      <c r="A4" s="72" t="s">
        <v>58</v>
      </c>
      <c r="B4" s="41" t="s">
        <v>56</v>
      </c>
      <c r="C4" s="41" t="s">
        <v>59</v>
      </c>
      <c r="D4" s="9"/>
      <c r="E4" s="8"/>
      <c r="F4" s="44">
        <v>246.66</v>
      </c>
      <c r="G4" s="16">
        <v>41.11</v>
      </c>
      <c r="H4" s="48"/>
      <c r="I4" s="17"/>
      <c r="J4" s="17"/>
      <c r="K4" s="74"/>
      <c r="L4" s="17"/>
      <c r="M4" s="16"/>
      <c r="N4" s="14"/>
      <c r="O4" s="14"/>
      <c r="P4" s="14"/>
      <c r="Q4" s="14"/>
      <c r="R4" s="15">
        <v>205.55</v>
      </c>
      <c r="S4" s="15"/>
      <c r="T4" s="15"/>
      <c r="U4" s="15"/>
      <c r="V4" s="15"/>
      <c r="W4" s="15"/>
      <c r="X4" s="15"/>
      <c r="Y4" s="15"/>
      <c r="Z4" s="15"/>
    </row>
    <row r="5" spans="1:26" ht="14" x14ac:dyDescent="0.15">
      <c r="A5" s="72" t="s">
        <v>58</v>
      </c>
      <c r="B5" s="41" t="s">
        <v>60</v>
      </c>
      <c r="C5" s="41" t="s">
        <v>61</v>
      </c>
      <c r="D5" s="9"/>
      <c r="E5" s="8"/>
      <c r="F5" s="44">
        <v>100</v>
      </c>
      <c r="G5" s="16"/>
      <c r="H5" s="48"/>
      <c r="I5" s="17"/>
      <c r="J5" s="17"/>
      <c r="K5" s="74"/>
      <c r="L5" s="17"/>
      <c r="M5" s="16"/>
      <c r="N5" s="14"/>
      <c r="O5" s="14"/>
      <c r="P5" s="14"/>
      <c r="Q5" s="14">
        <v>100</v>
      </c>
      <c r="R5" s="15"/>
      <c r="S5" s="15"/>
      <c r="T5" s="15"/>
      <c r="U5" s="15"/>
      <c r="V5" s="15"/>
      <c r="W5" s="15"/>
      <c r="X5" s="15"/>
      <c r="Y5" s="15"/>
      <c r="Z5" s="15"/>
    </row>
    <row r="6" spans="1:26" ht="14" x14ac:dyDescent="0.15">
      <c r="A6" s="72" t="s">
        <v>58</v>
      </c>
      <c r="B6" s="41" t="s">
        <v>62</v>
      </c>
      <c r="C6" s="41" t="s">
        <v>63</v>
      </c>
      <c r="D6" s="9"/>
      <c r="E6" s="8"/>
      <c r="F6" s="44">
        <v>85.92</v>
      </c>
      <c r="G6" s="16">
        <v>14.32</v>
      </c>
      <c r="H6" s="48"/>
      <c r="I6" s="17"/>
      <c r="J6" s="17">
        <v>71.599999999999994</v>
      </c>
      <c r="K6" s="74"/>
      <c r="L6" s="17"/>
      <c r="M6" s="16"/>
      <c r="N6" s="14"/>
      <c r="O6" s="14"/>
      <c r="P6" s="14"/>
      <c r="Q6" s="14"/>
      <c r="R6" s="15"/>
      <c r="S6" s="15"/>
      <c r="T6" s="15"/>
      <c r="U6" s="15"/>
      <c r="V6" s="15"/>
      <c r="W6" s="15"/>
      <c r="X6" s="15"/>
      <c r="Y6" s="15"/>
      <c r="Z6" s="15"/>
    </row>
    <row r="7" spans="1:26" ht="14" x14ac:dyDescent="0.15">
      <c r="A7" s="72" t="s">
        <v>58</v>
      </c>
      <c r="B7" s="41" t="s">
        <v>56</v>
      </c>
      <c r="C7" s="41" t="s">
        <v>35</v>
      </c>
      <c r="D7" s="9"/>
      <c r="E7" s="8"/>
      <c r="F7" s="44">
        <v>47</v>
      </c>
      <c r="G7" s="16"/>
      <c r="H7" s="48"/>
      <c r="I7" s="17">
        <v>47</v>
      </c>
      <c r="J7" s="17"/>
      <c r="K7" s="74"/>
      <c r="L7" s="17"/>
      <c r="M7" s="16"/>
      <c r="N7" s="14"/>
      <c r="O7" s="14"/>
      <c r="P7" s="14"/>
      <c r="Q7" s="14"/>
      <c r="R7" s="15"/>
      <c r="S7" s="15"/>
      <c r="T7" s="15"/>
      <c r="U7" s="15"/>
      <c r="V7" s="15"/>
      <c r="W7" s="15"/>
      <c r="X7" s="15"/>
      <c r="Y7" s="15"/>
      <c r="Z7" s="15"/>
    </row>
    <row r="8" spans="1:26" ht="14" x14ac:dyDescent="0.15">
      <c r="A8" s="72" t="s">
        <v>58</v>
      </c>
      <c r="B8" s="41" t="s">
        <v>64</v>
      </c>
      <c r="C8" s="41" t="s">
        <v>65</v>
      </c>
      <c r="D8" s="9"/>
      <c r="E8" s="8"/>
      <c r="F8" s="44">
        <v>852.02</v>
      </c>
      <c r="G8" s="16"/>
      <c r="H8" s="48"/>
      <c r="I8" s="17"/>
      <c r="J8" s="17"/>
      <c r="K8" s="74"/>
      <c r="L8" s="17"/>
      <c r="M8" s="16">
        <v>852.02</v>
      </c>
      <c r="N8" s="14"/>
      <c r="O8" s="14"/>
      <c r="P8" s="14"/>
      <c r="Q8" s="14"/>
      <c r="R8" s="15"/>
      <c r="S8" s="15"/>
      <c r="T8" s="15"/>
      <c r="U8" s="15"/>
      <c r="V8" s="15"/>
      <c r="W8" s="15"/>
      <c r="X8" s="15"/>
      <c r="Y8" s="15"/>
      <c r="Z8" s="15"/>
    </row>
    <row r="9" spans="1:26" ht="14" x14ac:dyDescent="0.15">
      <c r="A9" s="72" t="s">
        <v>58</v>
      </c>
      <c r="B9" s="41" t="s">
        <v>67</v>
      </c>
      <c r="C9" s="41" t="s">
        <v>68</v>
      </c>
      <c r="D9" s="9"/>
      <c r="E9" s="8"/>
      <c r="F9" s="44">
        <v>35</v>
      </c>
      <c r="G9" s="16"/>
      <c r="H9" s="48"/>
      <c r="I9" s="17"/>
      <c r="J9" s="17"/>
      <c r="K9" s="74">
        <v>35</v>
      </c>
      <c r="L9" s="17"/>
      <c r="M9" s="16"/>
      <c r="N9" s="14"/>
      <c r="O9" s="14"/>
      <c r="P9" s="14"/>
      <c r="Q9" s="14"/>
      <c r="R9" s="15"/>
      <c r="S9" s="15"/>
      <c r="T9" s="15"/>
      <c r="U9" s="15"/>
      <c r="V9" s="15"/>
      <c r="W9" s="15"/>
      <c r="X9" s="15"/>
      <c r="Y9" s="15"/>
      <c r="Z9" s="15"/>
    </row>
    <row r="10" spans="1:26" ht="14" x14ac:dyDescent="0.15">
      <c r="A10" s="72" t="s">
        <v>69</v>
      </c>
      <c r="B10" s="41" t="s">
        <v>71</v>
      </c>
      <c r="C10" s="41" t="s">
        <v>72</v>
      </c>
      <c r="D10" s="9"/>
      <c r="E10" s="8"/>
      <c r="F10" s="44">
        <v>18.8</v>
      </c>
      <c r="G10" s="16"/>
      <c r="H10" s="48">
        <v>18.8</v>
      </c>
      <c r="I10" s="17"/>
      <c r="J10" s="17"/>
      <c r="K10" s="74"/>
      <c r="L10" s="17"/>
      <c r="M10" s="16"/>
      <c r="N10" s="14"/>
      <c r="O10" s="14"/>
      <c r="P10" s="14"/>
      <c r="Q10" s="14"/>
      <c r="R10" s="15"/>
      <c r="S10" s="15"/>
      <c r="T10" s="15"/>
      <c r="U10" s="15"/>
      <c r="V10" s="15"/>
      <c r="W10" s="15"/>
      <c r="X10" s="15"/>
      <c r="Y10" s="15"/>
      <c r="Z10" s="15"/>
    </row>
    <row r="11" spans="1:26" ht="14" x14ac:dyDescent="0.15">
      <c r="A11" s="72" t="s">
        <v>69</v>
      </c>
      <c r="B11" s="41" t="s">
        <v>56</v>
      </c>
      <c r="C11" s="41" t="s">
        <v>70</v>
      </c>
      <c r="D11" s="9"/>
      <c r="E11" s="8"/>
      <c r="F11" s="44">
        <v>874.2</v>
      </c>
      <c r="G11" s="16"/>
      <c r="H11" s="48">
        <v>845.2</v>
      </c>
      <c r="I11" s="17">
        <v>29</v>
      </c>
      <c r="J11" s="17"/>
      <c r="K11" s="74"/>
      <c r="L11" s="17"/>
      <c r="M11" s="16"/>
      <c r="N11" s="14"/>
      <c r="O11" s="14"/>
      <c r="P11" s="14"/>
      <c r="Q11" s="14"/>
      <c r="R11" s="15"/>
      <c r="S11" s="15"/>
      <c r="T11" s="15"/>
      <c r="U11" s="15"/>
      <c r="V11" s="15"/>
      <c r="W11" s="15"/>
      <c r="X11" s="15"/>
      <c r="Y11" s="15"/>
      <c r="Z11" s="15"/>
    </row>
    <row r="12" spans="1:26" ht="14" x14ac:dyDescent="0.15">
      <c r="A12" s="72" t="s">
        <v>69</v>
      </c>
      <c r="B12" s="41" t="s">
        <v>73</v>
      </c>
      <c r="C12" s="41" t="s">
        <v>79</v>
      </c>
      <c r="D12" s="9"/>
      <c r="E12" s="8"/>
      <c r="F12" s="44">
        <v>11.99</v>
      </c>
      <c r="G12" s="16"/>
      <c r="H12" s="48"/>
      <c r="I12" s="17"/>
      <c r="J12" s="17"/>
      <c r="K12" s="74">
        <v>11.99</v>
      </c>
      <c r="L12" s="17"/>
      <c r="M12" s="16"/>
      <c r="N12" s="14"/>
      <c r="O12" s="14"/>
      <c r="P12" s="14"/>
      <c r="Q12" s="14"/>
      <c r="R12" s="15"/>
      <c r="S12" s="15"/>
      <c r="T12" s="15"/>
      <c r="U12" s="15"/>
      <c r="V12" s="15"/>
      <c r="W12" s="15"/>
      <c r="X12" s="15"/>
      <c r="Y12" s="15"/>
      <c r="Z12" s="15"/>
    </row>
    <row r="13" spans="1:26" ht="14" x14ac:dyDescent="0.15">
      <c r="A13" s="72" t="s">
        <v>69</v>
      </c>
      <c r="B13" s="41" t="s">
        <v>74</v>
      </c>
      <c r="C13" s="41" t="s">
        <v>78</v>
      </c>
      <c r="D13" s="9"/>
      <c r="E13" s="8"/>
      <c r="F13" s="44">
        <v>500</v>
      </c>
      <c r="G13" s="16"/>
      <c r="H13" s="48"/>
      <c r="I13" s="17"/>
      <c r="J13" s="17"/>
      <c r="K13" s="74"/>
      <c r="L13" s="17"/>
      <c r="M13" s="16"/>
      <c r="N13" s="14">
        <v>500</v>
      </c>
      <c r="O13" s="14"/>
      <c r="P13" s="14"/>
      <c r="Q13" s="14"/>
      <c r="R13" s="15"/>
      <c r="S13" s="15"/>
      <c r="T13" s="15"/>
      <c r="U13" s="15"/>
      <c r="V13" s="15"/>
      <c r="W13" s="15"/>
      <c r="X13" s="15"/>
      <c r="Y13" s="15"/>
      <c r="Z13" s="15"/>
    </row>
    <row r="14" spans="1:26" ht="14" x14ac:dyDescent="0.15">
      <c r="A14" s="72" t="s">
        <v>69</v>
      </c>
      <c r="B14" s="41" t="s">
        <v>74</v>
      </c>
      <c r="C14" s="41" t="s">
        <v>75</v>
      </c>
      <c r="D14" s="9"/>
      <c r="E14" s="8"/>
      <c r="F14" s="44">
        <v>1200</v>
      </c>
      <c r="G14" s="16"/>
      <c r="H14" s="48"/>
      <c r="I14" s="17"/>
      <c r="J14" s="17"/>
      <c r="K14" s="74"/>
      <c r="L14" s="17"/>
      <c r="M14" s="16"/>
      <c r="N14" s="14"/>
      <c r="O14" s="14">
        <v>1200</v>
      </c>
      <c r="P14" s="14"/>
      <c r="Q14" s="14"/>
      <c r="R14" s="15"/>
      <c r="S14" s="15"/>
      <c r="T14" s="15"/>
      <c r="U14" s="15"/>
      <c r="V14" s="15"/>
      <c r="W14" s="15"/>
      <c r="X14" s="15"/>
      <c r="Y14" s="15"/>
      <c r="Z14" s="15"/>
    </row>
    <row r="15" spans="1:26" ht="14" x14ac:dyDescent="0.15">
      <c r="A15" s="76" t="s">
        <v>81</v>
      </c>
      <c r="B15" s="38" t="s">
        <v>80</v>
      </c>
      <c r="C15" s="41" t="s">
        <v>82</v>
      </c>
      <c r="D15" s="13"/>
      <c r="E15" s="13"/>
      <c r="F15" s="44">
        <v>90</v>
      </c>
      <c r="G15" s="16">
        <v>15</v>
      </c>
      <c r="H15" s="48"/>
      <c r="I15" s="17"/>
      <c r="J15" s="17"/>
      <c r="K15" s="74"/>
      <c r="L15" s="17"/>
      <c r="M15" s="16"/>
      <c r="N15" s="14"/>
      <c r="O15" s="14"/>
      <c r="P15" s="14">
        <v>75</v>
      </c>
      <c r="Q15" s="14"/>
      <c r="R15" s="15"/>
      <c r="S15" s="15"/>
      <c r="T15" s="15"/>
      <c r="U15" s="15"/>
      <c r="V15" s="15"/>
      <c r="W15" s="15"/>
      <c r="X15" s="15"/>
      <c r="Y15" s="15"/>
      <c r="Z15" s="15"/>
    </row>
    <row r="16" spans="1:26" ht="14" x14ac:dyDescent="0.15">
      <c r="A16" s="76" t="s">
        <v>81</v>
      </c>
      <c r="B16" s="41" t="s">
        <v>60</v>
      </c>
      <c r="C16" s="77" t="s">
        <v>83</v>
      </c>
      <c r="D16" s="13"/>
      <c r="E16" s="13"/>
      <c r="F16" s="44">
        <v>145.19</v>
      </c>
      <c r="G16" s="16"/>
      <c r="H16" s="48"/>
      <c r="I16" s="17"/>
      <c r="J16" s="17"/>
      <c r="K16" s="74">
        <v>145.19</v>
      </c>
      <c r="L16" s="17"/>
      <c r="M16" s="16"/>
      <c r="N16" s="14"/>
      <c r="O16" s="14"/>
      <c r="P16" s="14"/>
      <c r="Q16" s="14"/>
      <c r="R16" s="15"/>
      <c r="S16" s="15"/>
      <c r="T16" s="15"/>
      <c r="U16" s="15"/>
      <c r="V16" s="15"/>
      <c r="W16" s="15"/>
      <c r="X16" s="15"/>
      <c r="Y16" s="15"/>
      <c r="Z16" s="15"/>
    </row>
    <row r="17" spans="1:26" ht="14" x14ac:dyDescent="0.15">
      <c r="A17" s="76" t="s">
        <v>81</v>
      </c>
      <c r="B17" s="41" t="s">
        <v>56</v>
      </c>
      <c r="C17" s="78" t="s">
        <v>70</v>
      </c>
      <c r="D17" s="13"/>
      <c r="E17" s="13"/>
      <c r="F17" s="44">
        <v>874.2</v>
      </c>
      <c r="G17" s="16"/>
      <c r="H17" s="48">
        <v>845.2</v>
      </c>
      <c r="I17" s="17">
        <v>29</v>
      </c>
      <c r="J17" s="17"/>
      <c r="K17" s="74"/>
      <c r="L17" s="17"/>
      <c r="M17" s="16"/>
      <c r="N17" s="14"/>
      <c r="O17" s="14"/>
      <c r="P17" s="14"/>
      <c r="Q17" s="14"/>
      <c r="R17" s="15"/>
      <c r="S17" s="15"/>
      <c r="T17" s="15"/>
      <c r="U17" s="15"/>
      <c r="V17" s="15"/>
      <c r="W17" s="15"/>
      <c r="X17" s="15"/>
      <c r="Y17" s="15"/>
      <c r="Z17" s="15"/>
    </row>
    <row r="18" spans="1:26" ht="14" x14ac:dyDescent="0.15">
      <c r="A18" s="72" t="s">
        <v>81</v>
      </c>
      <c r="B18" s="41" t="s">
        <v>71</v>
      </c>
      <c r="C18" s="41" t="s">
        <v>63</v>
      </c>
      <c r="D18" s="9"/>
      <c r="E18" s="8"/>
      <c r="F18" s="44">
        <v>18.8</v>
      </c>
      <c r="G18" s="16"/>
      <c r="H18" s="48">
        <v>18.8</v>
      </c>
      <c r="I18" s="17"/>
      <c r="J18" s="17"/>
      <c r="K18" s="74"/>
      <c r="L18" s="17"/>
      <c r="M18" s="16"/>
      <c r="N18" s="14"/>
      <c r="O18" s="14"/>
      <c r="P18" s="14"/>
      <c r="Q18" s="14"/>
      <c r="R18" s="15"/>
      <c r="S18" s="15"/>
      <c r="T18" s="15"/>
      <c r="U18" s="15"/>
      <c r="V18" s="15"/>
      <c r="W18" s="15"/>
      <c r="X18" s="15"/>
      <c r="Y18" s="15"/>
      <c r="Z18" s="15"/>
    </row>
    <row r="19" spans="1:26" ht="14" x14ac:dyDescent="0.15">
      <c r="A19" s="80" t="s">
        <v>88</v>
      </c>
      <c r="B19" s="81" t="s">
        <v>56</v>
      </c>
      <c r="C19" s="81" t="s">
        <v>35</v>
      </c>
      <c r="D19" s="9"/>
      <c r="E19" s="8"/>
      <c r="F19" s="44">
        <v>29</v>
      </c>
      <c r="G19" s="16"/>
      <c r="H19" s="48"/>
      <c r="I19" s="17">
        <v>29</v>
      </c>
      <c r="J19" s="17"/>
      <c r="K19" s="74"/>
      <c r="L19" s="17"/>
      <c r="M19" s="16"/>
      <c r="N19" s="14"/>
      <c r="O19" s="14"/>
      <c r="P19" s="14"/>
      <c r="Q19" s="14"/>
      <c r="R19" s="15"/>
      <c r="S19" s="15"/>
      <c r="T19" s="15"/>
      <c r="U19" s="15"/>
      <c r="V19" s="15"/>
      <c r="W19" s="15"/>
      <c r="X19" s="15"/>
      <c r="Y19" s="15"/>
      <c r="Z19" s="15"/>
    </row>
    <row r="20" spans="1:26" ht="14" x14ac:dyDescent="0.15">
      <c r="A20" s="72" t="s">
        <v>84</v>
      </c>
      <c r="B20" s="41" t="s">
        <v>85</v>
      </c>
      <c r="C20" s="41" t="s">
        <v>27</v>
      </c>
      <c r="D20" s="9"/>
      <c r="E20" s="8"/>
      <c r="F20" s="44">
        <v>97.5</v>
      </c>
      <c r="G20" s="16"/>
      <c r="H20" s="48"/>
      <c r="I20" s="17"/>
      <c r="J20" s="17"/>
      <c r="K20" s="74"/>
      <c r="L20" s="17">
        <v>97.5</v>
      </c>
      <c r="M20" s="16"/>
      <c r="N20" s="14"/>
      <c r="O20" s="14"/>
      <c r="P20" s="14"/>
      <c r="Q20" s="14"/>
      <c r="R20" s="15"/>
      <c r="S20" s="15"/>
      <c r="T20" s="15"/>
      <c r="U20" s="15"/>
      <c r="V20" s="15"/>
      <c r="W20" s="15"/>
      <c r="X20" s="15"/>
      <c r="Y20" s="15"/>
      <c r="Z20" s="15"/>
    </row>
    <row r="21" spans="1:26" ht="14" x14ac:dyDescent="0.15">
      <c r="A21" s="72" t="s">
        <v>84</v>
      </c>
      <c r="B21" s="41" t="s">
        <v>56</v>
      </c>
      <c r="C21" s="41" t="s">
        <v>70</v>
      </c>
      <c r="D21" s="9"/>
      <c r="E21" s="8"/>
      <c r="F21" s="44">
        <v>874.2</v>
      </c>
      <c r="G21" s="16"/>
      <c r="H21" s="48">
        <v>845.2</v>
      </c>
      <c r="I21" s="17">
        <v>29</v>
      </c>
      <c r="J21" s="17"/>
      <c r="K21" s="74"/>
      <c r="L21" s="17"/>
      <c r="M21" s="16"/>
      <c r="N21" s="14"/>
      <c r="O21" s="14"/>
      <c r="P21" s="14"/>
      <c r="Q21" s="14"/>
      <c r="R21" s="15"/>
      <c r="S21" s="15"/>
      <c r="T21" s="15"/>
      <c r="U21" s="15"/>
      <c r="V21" s="15"/>
      <c r="W21" s="15"/>
      <c r="X21" s="15"/>
      <c r="Y21" s="15"/>
      <c r="Z21" s="15"/>
    </row>
    <row r="22" spans="1:26" ht="14" x14ac:dyDescent="0.15">
      <c r="A22" s="72" t="s">
        <v>84</v>
      </c>
      <c r="B22" s="41" t="s">
        <v>71</v>
      </c>
      <c r="C22" s="41" t="s">
        <v>63</v>
      </c>
      <c r="D22" s="9"/>
      <c r="E22" s="8"/>
      <c r="F22" s="44">
        <v>18.8</v>
      </c>
      <c r="G22" s="16"/>
      <c r="H22" s="48">
        <v>18.8</v>
      </c>
      <c r="I22" s="17"/>
      <c r="J22" s="17"/>
      <c r="K22" s="74"/>
      <c r="L22" s="17"/>
      <c r="M22" s="16"/>
      <c r="N22" s="14"/>
      <c r="O22" s="14"/>
      <c r="P22" s="14"/>
      <c r="Q22" s="14"/>
      <c r="R22" s="15"/>
      <c r="S22" s="15"/>
      <c r="T22" s="15"/>
      <c r="U22" s="15"/>
      <c r="V22" s="15"/>
      <c r="W22" s="15"/>
      <c r="X22" s="15"/>
      <c r="Y22" s="15"/>
      <c r="Z22" s="15"/>
    </row>
    <row r="23" spans="1:26" ht="14" x14ac:dyDescent="0.15">
      <c r="A23" s="72" t="s">
        <v>84</v>
      </c>
      <c r="B23" s="41" t="s">
        <v>56</v>
      </c>
      <c r="C23" s="41" t="s">
        <v>86</v>
      </c>
      <c r="D23" s="9"/>
      <c r="E23" s="8"/>
      <c r="F23" s="44">
        <v>58.44</v>
      </c>
      <c r="G23" s="16">
        <v>9.74</v>
      </c>
      <c r="H23" s="48"/>
      <c r="I23" s="17">
        <v>48.7</v>
      </c>
      <c r="J23" s="17"/>
      <c r="K23" s="74"/>
      <c r="L23" s="17"/>
      <c r="M23" s="16"/>
      <c r="N23" s="14"/>
      <c r="O23" s="14"/>
      <c r="P23" s="14"/>
      <c r="Q23" s="14"/>
      <c r="R23" s="15"/>
      <c r="S23" s="15"/>
      <c r="T23" s="15"/>
      <c r="U23" s="15"/>
      <c r="V23" s="15"/>
      <c r="W23" s="15"/>
      <c r="X23" s="15"/>
      <c r="Y23" s="15"/>
      <c r="Z23" s="15"/>
    </row>
    <row r="24" spans="1:26" ht="14" x14ac:dyDescent="0.15">
      <c r="A24" s="72" t="s">
        <v>92</v>
      </c>
      <c r="B24" s="41" t="s">
        <v>93</v>
      </c>
      <c r="C24" s="41" t="s">
        <v>94</v>
      </c>
      <c r="D24" s="9"/>
      <c r="E24" s="8"/>
      <c r="F24" s="44">
        <v>4.25</v>
      </c>
      <c r="G24" s="16"/>
      <c r="H24" s="48"/>
      <c r="I24" s="17">
        <v>4.25</v>
      </c>
      <c r="J24" s="17"/>
      <c r="K24" s="74"/>
      <c r="L24" s="17"/>
      <c r="M24" s="16"/>
      <c r="N24" s="14"/>
      <c r="O24" s="14"/>
      <c r="P24" s="14"/>
      <c r="Q24" s="14"/>
      <c r="R24" s="15"/>
      <c r="S24" s="15"/>
      <c r="T24" s="15"/>
      <c r="U24" s="15"/>
      <c r="V24" s="15"/>
      <c r="W24" s="15"/>
      <c r="X24" s="15"/>
      <c r="Y24" s="15"/>
      <c r="Z24" s="15"/>
    </row>
    <row r="25" spans="1:26" ht="14" x14ac:dyDescent="0.15">
      <c r="A25" s="72" t="s">
        <v>87</v>
      </c>
      <c r="B25" s="41" t="s">
        <v>56</v>
      </c>
      <c r="C25" s="41" t="s">
        <v>70</v>
      </c>
      <c r="D25" s="9"/>
      <c r="E25" s="8"/>
      <c r="F25" s="44">
        <v>874.2</v>
      </c>
      <c r="G25" s="16"/>
      <c r="H25" s="48">
        <v>845.2</v>
      </c>
      <c r="I25" s="17">
        <v>29</v>
      </c>
      <c r="J25" s="17"/>
      <c r="K25" s="17"/>
      <c r="L25" s="17"/>
      <c r="M25" s="16"/>
      <c r="N25" s="14"/>
      <c r="O25" s="14"/>
      <c r="P25" s="14"/>
      <c r="Q25" s="14"/>
      <c r="R25" s="15"/>
      <c r="S25" s="15"/>
      <c r="T25" s="15"/>
      <c r="U25" s="15"/>
      <c r="V25" s="15"/>
      <c r="W25" s="15"/>
      <c r="X25" s="15"/>
      <c r="Y25" s="15"/>
      <c r="Z25" s="15"/>
    </row>
    <row r="26" spans="1:26" ht="14" x14ac:dyDescent="0.15">
      <c r="A26" s="72" t="s">
        <v>87</v>
      </c>
      <c r="B26" s="41" t="s">
        <v>71</v>
      </c>
      <c r="C26" s="41" t="s">
        <v>63</v>
      </c>
      <c r="D26" s="9"/>
      <c r="E26" s="8"/>
      <c r="F26" s="44">
        <v>18.8</v>
      </c>
      <c r="G26" s="16"/>
      <c r="H26" s="48">
        <v>18.8</v>
      </c>
      <c r="I26" s="17"/>
      <c r="J26" s="17"/>
      <c r="K26" s="17"/>
      <c r="L26" s="17"/>
      <c r="M26" s="16"/>
      <c r="N26" s="14"/>
      <c r="O26" s="14"/>
      <c r="P26" s="14"/>
      <c r="Q26" s="14"/>
      <c r="R26" s="15"/>
      <c r="S26" s="15"/>
      <c r="T26" s="15"/>
      <c r="U26" s="15"/>
      <c r="V26" s="15"/>
      <c r="W26" s="15"/>
      <c r="X26" s="15"/>
      <c r="Y26" s="15"/>
      <c r="Z26" s="15"/>
    </row>
    <row r="27" spans="1:26" ht="14" x14ac:dyDescent="0.15">
      <c r="A27" s="72" t="s">
        <v>87</v>
      </c>
      <c r="B27" s="41" t="s">
        <v>56</v>
      </c>
      <c r="C27" s="41" t="s">
        <v>89</v>
      </c>
      <c r="D27" s="9"/>
      <c r="E27" s="8"/>
      <c r="F27" s="44">
        <v>15.59</v>
      </c>
      <c r="G27" s="16">
        <v>2.6</v>
      </c>
      <c r="H27" s="48"/>
      <c r="I27" s="17"/>
      <c r="J27" s="17"/>
      <c r="K27" s="17">
        <v>12.99</v>
      </c>
      <c r="L27" s="17"/>
      <c r="M27" s="16"/>
      <c r="N27" s="14"/>
      <c r="O27" s="14"/>
      <c r="P27" s="14"/>
      <c r="Q27" s="14"/>
      <c r="R27" s="15"/>
      <c r="S27" s="15"/>
      <c r="T27" s="15"/>
      <c r="U27" s="15"/>
      <c r="V27" s="15"/>
      <c r="W27" s="15"/>
      <c r="X27" s="15"/>
      <c r="Y27" s="15"/>
      <c r="Z27" s="15"/>
    </row>
    <row r="28" spans="1:26" ht="14" x14ac:dyDescent="0.15">
      <c r="A28" s="72" t="s">
        <v>87</v>
      </c>
      <c r="B28" s="41" t="s">
        <v>90</v>
      </c>
      <c r="C28" s="41" t="s">
        <v>91</v>
      </c>
      <c r="D28" s="9"/>
      <c r="E28" s="8"/>
      <c r="F28" s="44">
        <v>9.5</v>
      </c>
      <c r="G28" s="16">
        <v>1.58</v>
      </c>
      <c r="H28" s="48"/>
      <c r="I28" s="17"/>
      <c r="J28" s="17"/>
      <c r="K28" s="17"/>
      <c r="L28" s="17"/>
      <c r="M28" s="16"/>
      <c r="N28" s="14"/>
      <c r="O28" s="14">
        <v>7.92</v>
      </c>
      <c r="P28" s="14"/>
      <c r="Q28" s="14"/>
      <c r="R28" s="15"/>
      <c r="S28" s="15"/>
      <c r="T28" s="15"/>
      <c r="U28" s="15"/>
      <c r="V28" s="15"/>
      <c r="W28" s="15"/>
      <c r="X28" s="15"/>
      <c r="Y28" s="15"/>
      <c r="Z28" s="15"/>
    </row>
    <row r="29" spans="1:26" x14ac:dyDescent="0.15">
      <c r="A29" s="50"/>
      <c r="B29" s="41"/>
      <c r="C29" s="41"/>
      <c r="D29" s="9"/>
      <c r="E29" s="8"/>
      <c r="F29" s="44"/>
      <c r="G29" s="16"/>
      <c r="H29" s="48"/>
      <c r="I29" s="17"/>
      <c r="J29" s="17"/>
      <c r="K29" s="17"/>
      <c r="L29" s="17"/>
      <c r="M29" s="16"/>
      <c r="N29" s="14"/>
      <c r="O29" s="14"/>
      <c r="P29" s="14"/>
      <c r="Q29" s="14"/>
      <c r="R29" s="15"/>
      <c r="S29" s="15"/>
      <c r="T29" s="15"/>
      <c r="U29" s="15"/>
      <c r="V29" s="15"/>
      <c r="W29" s="15"/>
      <c r="X29" s="15"/>
      <c r="Y29" s="15"/>
      <c r="Z29" s="15"/>
    </row>
    <row r="30" spans="1:26" x14ac:dyDescent="0.15">
      <c r="A30" s="1"/>
      <c r="C30" t="s">
        <v>21</v>
      </c>
      <c r="D30" s="9"/>
      <c r="F30" s="45"/>
      <c r="G30" s="15"/>
      <c r="H30" s="49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spans="1:26" x14ac:dyDescent="0.15">
      <c r="A31" s="1"/>
      <c r="D31" s="9"/>
      <c r="F31" s="46">
        <f>SUM(F3:F30)</f>
        <v>7258.4599999999991</v>
      </c>
      <c r="G31" s="14">
        <f>SUM(G3:G30)</f>
        <v>110.74999999999997</v>
      </c>
      <c r="H31" s="46">
        <f>SUM(H3:H30)</f>
        <v>3456</v>
      </c>
      <c r="I31" s="14">
        <f>SUM(I3:I30)</f>
        <v>244.95</v>
      </c>
      <c r="J31" s="14">
        <f>SUM(J3:J30)</f>
        <v>71.599999999999994</v>
      </c>
      <c r="K31" s="14">
        <f>SUM(K3:K30)</f>
        <v>337.17</v>
      </c>
      <c r="L31" s="14">
        <f>SUM(L3:L30)</f>
        <v>97.5</v>
      </c>
      <c r="M31" s="14">
        <f>SUM(M3:M30)</f>
        <v>852.02</v>
      </c>
      <c r="N31" s="14">
        <f>SUM(N3:N30)</f>
        <v>500</v>
      </c>
      <c r="O31" s="14">
        <f>SUM(O3:O30)</f>
        <v>1207.92</v>
      </c>
      <c r="P31" s="14">
        <f>SUM(P3:P30)</f>
        <v>75</v>
      </c>
      <c r="Q31" s="14">
        <f>SUM(Q3:Q30)</f>
        <v>100</v>
      </c>
      <c r="R31" s="15">
        <f>SUM(R3:R30)</f>
        <v>205.55</v>
      </c>
      <c r="S31" s="15"/>
      <c r="T31" s="15"/>
      <c r="U31" s="15"/>
      <c r="V31" s="15"/>
      <c r="W31" s="15"/>
      <c r="X31" s="15"/>
      <c r="Y31" s="15"/>
      <c r="Z31" s="15"/>
    </row>
    <row r="32" spans="1:26" x14ac:dyDescent="0.15">
      <c r="A32" s="1"/>
      <c r="D32" s="9"/>
      <c r="F32" s="45"/>
      <c r="G32" s="15"/>
      <c r="H32" s="49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spans="1:26" x14ac:dyDescent="0.15">
      <c r="A33" s="1"/>
      <c r="D33" s="9"/>
      <c r="F33" s="45"/>
      <c r="G33" s="15"/>
      <c r="H33" s="49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spans="1:26" x14ac:dyDescent="0.15">
      <c r="A34" s="1"/>
      <c r="D34" s="9"/>
      <c r="E34" s="2"/>
      <c r="F34" s="45"/>
      <c r="G34" s="15"/>
      <c r="H34" s="49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spans="1:26" x14ac:dyDescent="0.15">
      <c r="A35" s="1"/>
      <c r="D35" s="9"/>
      <c r="F35" s="45"/>
      <c r="G35" s="15"/>
      <c r="H35" s="49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spans="1:26" x14ac:dyDescent="0.15">
      <c r="A36" s="1"/>
      <c r="F36" s="45"/>
      <c r="G36" s="15"/>
      <c r="H36" s="49"/>
      <c r="I36" s="15"/>
      <c r="J36" s="15"/>
      <c r="K36" s="15"/>
      <c r="L36" s="15"/>
      <c r="M36" s="15"/>
      <c r="N36" s="15"/>
      <c r="O36" s="15"/>
      <c r="P36" s="15"/>
      <c r="Q36" s="15"/>
      <c r="Y36" s="15"/>
      <c r="Z36" s="15"/>
    </row>
    <row r="37" spans="1:26" x14ac:dyDescent="0.15">
      <c r="A37" s="1"/>
      <c r="D37" s="9"/>
      <c r="F37" s="45"/>
      <c r="G37" s="15"/>
      <c r="H37" s="49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spans="1:26" x14ac:dyDescent="0.15">
      <c r="A38" s="1"/>
      <c r="D38" s="9"/>
      <c r="G38" s="15"/>
      <c r="H38" s="49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spans="1:26" x14ac:dyDescent="0.15">
      <c r="A39" s="1"/>
      <c r="D39" s="9"/>
      <c r="G39" s="15"/>
      <c r="H39" s="49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spans="1:26" x14ac:dyDescent="0.15">
      <c r="A40" s="1"/>
      <c r="D40" s="9"/>
      <c r="G40" s="15"/>
      <c r="H40" s="49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spans="1:26" x14ac:dyDescent="0.15">
      <c r="A41" s="1"/>
      <c r="D41" s="9"/>
      <c r="G41" s="15"/>
      <c r="H41" s="49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 t="s">
        <v>20</v>
      </c>
      <c r="W41" s="15"/>
      <c r="X41" s="15"/>
      <c r="Y41" s="15"/>
      <c r="Z41" s="15"/>
    </row>
    <row r="42" spans="1:26" x14ac:dyDescent="0.15"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</row>
    <row r="43" spans="1:26" x14ac:dyDescent="0.15"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Y43" s="15"/>
      <c r="Z43" s="15"/>
    </row>
    <row r="44" spans="1:26" x14ac:dyDescent="0.15"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spans="1:26" x14ac:dyDescent="0.15">
      <c r="F45" t="s">
        <v>20</v>
      </c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 spans="1:26" x14ac:dyDescent="0.15">
      <c r="R46" s="15"/>
      <c r="S46" s="15"/>
      <c r="T46" s="15"/>
      <c r="U46" s="15"/>
      <c r="V46" s="15"/>
      <c r="W46" s="15"/>
      <c r="X46" s="15"/>
      <c r="Y46" s="15"/>
      <c r="Z46" s="15"/>
    </row>
    <row r="47" spans="1:26" x14ac:dyDescent="0.15">
      <c r="R47" s="14">
        <f t="shared" ref="R47:X47" si="0">SUM(R4:R46)</f>
        <v>411.1</v>
      </c>
      <c r="S47" s="14">
        <f t="shared" si="0"/>
        <v>0</v>
      </c>
      <c r="T47" s="14">
        <f t="shared" si="0"/>
        <v>0</v>
      </c>
      <c r="U47" s="14">
        <f t="shared" si="0"/>
        <v>0</v>
      </c>
      <c r="V47" s="14">
        <f t="shared" si="0"/>
        <v>0</v>
      </c>
      <c r="W47" s="14">
        <f t="shared" si="0"/>
        <v>0</v>
      </c>
      <c r="X47" s="14">
        <f t="shared" si="0"/>
        <v>0</v>
      </c>
      <c r="Y47" s="14">
        <f>SUM(Y4:Y41)</f>
        <v>0</v>
      </c>
      <c r="Z47" s="14">
        <f>SUM(Z4:Z41)</f>
        <v>0</v>
      </c>
    </row>
    <row r="48" spans="1:26" x14ac:dyDescent="0.15">
      <c r="R48" s="15"/>
      <c r="S48" s="15"/>
      <c r="T48" s="15"/>
      <c r="U48" s="15"/>
      <c r="V48" s="15"/>
      <c r="W48" s="15"/>
      <c r="X48" s="15"/>
      <c r="Y48" s="15"/>
      <c r="Z48" s="15"/>
    </row>
    <row r="49" spans="18:26" x14ac:dyDescent="0.15">
      <c r="R49" s="15"/>
      <c r="S49" s="15"/>
      <c r="T49" s="15"/>
      <c r="U49" s="15"/>
      <c r="V49" s="15"/>
      <c r="W49" s="15"/>
      <c r="X49" s="15"/>
      <c r="Y49" s="15"/>
      <c r="Z49" s="15"/>
    </row>
    <row r="50" spans="18:26" x14ac:dyDescent="0.15">
      <c r="R50" s="15"/>
      <c r="S50" s="15"/>
      <c r="T50" s="15"/>
      <c r="U50" s="15"/>
      <c r="V50" s="15"/>
      <c r="W50" s="15"/>
      <c r="X50" s="15"/>
      <c r="Y50" s="15"/>
      <c r="Z50" s="15"/>
    </row>
    <row r="51" spans="18:26" x14ac:dyDescent="0.15">
      <c r="R51" s="15"/>
      <c r="S51" s="15"/>
      <c r="T51" s="15"/>
      <c r="U51" s="15"/>
      <c r="V51" s="15"/>
      <c r="W51" s="15"/>
      <c r="X51" s="15"/>
      <c r="Y51" s="15"/>
      <c r="Z51" s="15"/>
    </row>
    <row r="52" spans="18:26" x14ac:dyDescent="0.15">
      <c r="R52" s="15"/>
      <c r="S52" s="15"/>
      <c r="T52" s="15"/>
      <c r="U52" s="15"/>
      <c r="V52" s="15"/>
      <c r="W52" s="15"/>
      <c r="X52" s="15"/>
      <c r="Y52" s="15"/>
      <c r="Z52" s="15"/>
    </row>
    <row r="53" spans="18:26" x14ac:dyDescent="0.15">
      <c r="R53" s="15"/>
      <c r="S53" s="15"/>
      <c r="T53" s="15"/>
      <c r="U53" s="15"/>
      <c r="V53" s="15"/>
      <c r="W53" s="15"/>
      <c r="X53" s="15"/>
      <c r="Y53" s="15"/>
      <c r="Z53" s="15"/>
    </row>
    <row r="54" spans="18:26" x14ac:dyDescent="0.15">
      <c r="R54" s="15"/>
      <c r="S54" s="15"/>
      <c r="T54" s="15"/>
      <c r="U54" s="15"/>
      <c r="V54" s="15"/>
      <c r="W54" s="15"/>
      <c r="X54" s="15"/>
      <c r="Y54" s="15"/>
      <c r="Z54" s="15"/>
    </row>
    <row r="55" spans="18:26" x14ac:dyDescent="0.15">
      <c r="R55" s="15"/>
      <c r="S55" s="15"/>
      <c r="T55" s="15"/>
      <c r="U55" s="15"/>
      <c r="V55" s="15"/>
      <c r="W55" s="15"/>
      <c r="X55" s="15"/>
      <c r="Y55" s="15"/>
      <c r="Z55" s="15"/>
    </row>
    <row r="56" spans="18:26" x14ac:dyDescent="0.15">
      <c r="R56" s="15"/>
      <c r="S56" s="15"/>
      <c r="T56" s="15"/>
      <c r="U56" s="15"/>
      <c r="V56" s="15"/>
      <c r="W56" s="15"/>
      <c r="X56" s="15"/>
      <c r="Y56" s="15"/>
      <c r="Z56" s="15"/>
    </row>
    <row r="57" spans="18:26" x14ac:dyDescent="0.15">
      <c r="R57" s="15"/>
      <c r="S57" s="15"/>
      <c r="T57" s="15"/>
      <c r="U57" s="15"/>
      <c r="V57" s="15"/>
      <c r="W57" s="15"/>
      <c r="X57" s="15"/>
      <c r="Y57" s="15"/>
      <c r="Z57" s="15"/>
    </row>
    <row r="58" spans="18:26" x14ac:dyDescent="0.15">
      <c r="R58" s="15"/>
      <c r="S58" s="15"/>
      <c r="T58" s="15"/>
      <c r="U58" s="15"/>
      <c r="V58" s="15"/>
      <c r="W58" s="15"/>
      <c r="X58" s="15"/>
      <c r="Y58" s="15"/>
      <c r="Z58" s="15"/>
    </row>
    <row r="59" spans="18:26" x14ac:dyDescent="0.15">
      <c r="R59" s="15"/>
      <c r="S59" s="15"/>
      <c r="T59" s="15"/>
      <c r="U59" s="15"/>
      <c r="V59" s="15"/>
      <c r="W59" s="15"/>
      <c r="X59" s="15"/>
      <c r="Y59" s="15"/>
      <c r="Z59" s="15"/>
    </row>
    <row r="60" spans="18:26" x14ac:dyDescent="0.15">
      <c r="R60" s="15"/>
      <c r="S60" s="15"/>
      <c r="T60" s="15"/>
      <c r="U60" s="15"/>
      <c r="V60" s="15"/>
      <c r="W60" s="15"/>
      <c r="X60" s="15"/>
      <c r="Y60" s="15"/>
      <c r="Z60" s="15"/>
    </row>
    <row r="61" spans="18:26" x14ac:dyDescent="0.15">
      <c r="R61" s="15"/>
      <c r="S61" s="15"/>
      <c r="T61" s="15"/>
      <c r="U61" s="15"/>
      <c r="V61" s="15"/>
      <c r="W61" s="15"/>
      <c r="X61" s="15"/>
      <c r="Y61" s="15"/>
      <c r="Z61" s="15"/>
    </row>
  </sheetData>
  <phoneticPr fontId="0" type="noConversion"/>
  <pageMargins left="0.74803149606299213" right="0.74803149606299213" top="0.98425196850393704" bottom="0.98425196850393704" header="0.51181102362204722" footer="0.51181102362204722"/>
  <pageSetup paperSize="9" scale="57" orientation="landscape" horizontalDpi="4294967292" verticalDpi="4294967292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13"/>
  <sheetViews>
    <sheetView workbookViewId="0">
      <pane xSplit="1" ySplit="2" topLeftCell="B3" activePane="bottomRight" state="frozen"/>
      <selection pane="topRight" activeCell="C1" sqref="C1"/>
      <selection pane="bottomLeft" activeCell="A5" sqref="A5"/>
      <selection pane="bottomRight" activeCell="D19" sqref="D19"/>
    </sheetView>
  </sheetViews>
  <sheetFormatPr baseColWidth="10" defaultColWidth="8.83203125" defaultRowHeight="13" x14ac:dyDescent="0.15"/>
  <cols>
    <col min="1" max="1" width="10.5" customWidth="1"/>
    <col min="2" max="2" width="23.33203125" bestFit="1" customWidth="1"/>
    <col min="3" max="3" width="14.33203125" customWidth="1"/>
    <col min="4" max="4" width="10.1640625" bestFit="1" customWidth="1"/>
    <col min="6" max="7" width="11.5" customWidth="1"/>
    <col min="10" max="10" width="13.83203125" customWidth="1"/>
  </cols>
  <sheetData>
    <row r="1" spans="1:10" x14ac:dyDescent="0.15">
      <c r="A1" s="38" t="s">
        <v>50</v>
      </c>
    </row>
    <row r="2" spans="1:10" ht="28" x14ac:dyDescent="0.15">
      <c r="A2" s="18" t="s">
        <v>9</v>
      </c>
      <c r="B2" s="18" t="s">
        <v>11</v>
      </c>
      <c r="C2" t="s">
        <v>24</v>
      </c>
      <c r="D2" s="11" t="s">
        <v>5</v>
      </c>
      <c r="E2" s="11" t="s">
        <v>8</v>
      </c>
      <c r="F2" s="11" t="s">
        <v>23</v>
      </c>
      <c r="G2" s="11" t="s">
        <v>22</v>
      </c>
      <c r="H2" s="11" t="s">
        <v>14</v>
      </c>
      <c r="J2" s="11"/>
    </row>
    <row r="3" spans="1:10" x14ac:dyDescent="0.15">
      <c r="A3" s="75" t="s">
        <v>66</v>
      </c>
      <c r="B3" s="38" t="s">
        <v>5</v>
      </c>
      <c r="C3" s="18">
        <v>10449</v>
      </c>
      <c r="D3" s="13">
        <v>10449</v>
      </c>
      <c r="E3" s="13"/>
      <c r="F3" s="13"/>
      <c r="G3" s="13"/>
      <c r="H3" s="13"/>
    </row>
    <row r="4" spans="1:10" x14ac:dyDescent="0.15">
      <c r="A4" s="75" t="s">
        <v>77</v>
      </c>
      <c r="B4" s="38" t="s">
        <v>76</v>
      </c>
      <c r="C4" s="18">
        <v>950.92</v>
      </c>
      <c r="D4" s="13"/>
      <c r="E4" s="13">
        <v>950.92</v>
      </c>
      <c r="F4" s="13"/>
      <c r="G4" s="13"/>
      <c r="H4" s="13"/>
      <c r="I4" s="13"/>
      <c r="J4" s="7"/>
    </row>
    <row r="5" spans="1:10" x14ac:dyDescent="0.15">
      <c r="F5" s="13"/>
      <c r="G5" s="13"/>
      <c r="H5" s="13"/>
      <c r="I5" s="13"/>
      <c r="J5" s="7"/>
    </row>
    <row r="6" spans="1:10" x14ac:dyDescent="0.15">
      <c r="F6" s="13"/>
      <c r="G6" s="13"/>
      <c r="H6" s="13"/>
      <c r="I6" s="13"/>
      <c r="J6" s="7"/>
    </row>
    <row r="7" spans="1:10" x14ac:dyDescent="0.15">
      <c r="A7" s="10"/>
      <c r="B7" t="s">
        <v>13</v>
      </c>
      <c r="C7" s="13">
        <f>SUM(C3:C6)</f>
        <v>11399.92</v>
      </c>
      <c r="D7" s="13">
        <f>SUM(D3:D6)</f>
        <v>10449</v>
      </c>
      <c r="E7" s="13">
        <f>SUM(E3:E6)</f>
        <v>950.92</v>
      </c>
      <c r="F7" s="13">
        <f>SUM(F3:F6)</f>
        <v>0</v>
      </c>
      <c r="G7" s="13">
        <f>SUM(G3:G6)</f>
        <v>0</v>
      </c>
      <c r="H7" s="70">
        <f>SUM(H3:H6)</f>
        <v>0</v>
      </c>
      <c r="I7" s="70">
        <f>SUM(I3:I6)</f>
        <v>0</v>
      </c>
      <c r="J7" s="7"/>
    </row>
    <row r="8" spans="1:10" x14ac:dyDescent="0.15">
      <c r="A8" s="43"/>
      <c r="D8" s="7"/>
      <c r="E8" s="7"/>
      <c r="F8" s="7"/>
      <c r="G8" s="7"/>
      <c r="H8" s="7"/>
      <c r="I8" s="7"/>
      <c r="J8" s="7"/>
    </row>
    <row r="9" spans="1:10" x14ac:dyDescent="0.15">
      <c r="A9" s="43"/>
      <c r="D9" s="7"/>
      <c r="E9" s="7"/>
      <c r="F9" s="7"/>
      <c r="G9" s="7"/>
      <c r="H9" s="7"/>
      <c r="I9" s="7"/>
      <c r="J9" s="7"/>
    </row>
    <row r="10" spans="1:10" x14ac:dyDescent="0.15">
      <c r="A10" s="43"/>
      <c r="H10" s="13"/>
      <c r="I10" s="13"/>
      <c r="J10" s="7"/>
    </row>
    <row r="11" spans="1:10" x14ac:dyDescent="0.15">
      <c r="A11" s="43"/>
      <c r="H11" s="7"/>
      <c r="I11" s="7"/>
      <c r="J11" s="7"/>
    </row>
    <row r="12" spans="1:10" x14ac:dyDescent="0.15">
      <c r="H12" s="7"/>
      <c r="I12" s="7"/>
      <c r="J12" s="7"/>
    </row>
    <row r="13" spans="1:10" x14ac:dyDescent="0.15">
      <c r="C13" t="s">
        <v>20</v>
      </c>
    </row>
  </sheetData>
  <phoneticPr fontId="0" type="noConversion"/>
  <pageMargins left="0.74803149606299213" right="0.74803149606299213" top="0.98425196850393704" bottom="0.98425196850393704" header="0.51181102362204722" footer="0.51181102362204722"/>
  <pageSetup paperSize="9" orientation="landscape" horizontalDpi="4294967292" verticalDpi="4294967292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39"/>
  <sheetViews>
    <sheetView tabSelected="1" topLeftCell="A31" zoomScale="99" workbookViewId="0">
      <selection activeCell="M25" sqref="M25"/>
    </sheetView>
  </sheetViews>
  <sheetFormatPr baseColWidth="10" defaultColWidth="8.83203125" defaultRowHeight="13" x14ac:dyDescent="0.15"/>
  <cols>
    <col min="1" max="1" width="25.6640625" customWidth="1"/>
    <col min="2" max="2" width="19.6640625" customWidth="1"/>
    <col min="3" max="4" width="10.33203125" bestFit="1" customWidth="1"/>
    <col min="5" max="5" width="11.83203125" customWidth="1"/>
    <col min="6" max="6" width="10.33203125" customWidth="1"/>
    <col min="9" max="9" width="13.5" customWidth="1"/>
  </cols>
  <sheetData>
    <row r="1" spans="1:7" x14ac:dyDescent="0.15">
      <c r="A1" s="3" t="s">
        <v>97</v>
      </c>
      <c r="D1" s="3">
        <v>20</v>
      </c>
    </row>
    <row r="2" spans="1:7" ht="14" thickBot="1" x14ac:dyDescent="0.2">
      <c r="A2" s="3"/>
      <c r="D2" s="4"/>
    </row>
    <row r="3" spans="1:7" x14ac:dyDescent="0.15">
      <c r="A3" s="22" t="s">
        <v>6</v>
      </c>
      <c r="B3" s="23"/>
      <c r="C3" s="23"/>
      <c r="D3" s="23"/>
      <c r="E3" s="24"/>
      <c r="F3" s="3"/>
    </row>
    <row r="4" spans="1:7" x14ac:dyDescent="0.15">
      <c r="A4" s="25" t="s">
        <v>51</v>
      </c>
      <c r="C4" s="5"/>
      <c r="E4" s="26"/>
      <c r="F4" s="2"/>
      <c r="G4" s="2"/>
    </row>
    <row r="5" spans="1:7" x14ac:dyDescent="0.15">
      <c r="A5" s="27" t="s">
        <v>28</v>
      </c>
      <c r="D5" s="2">
        <v>13568.38</v>
      </c>
      <c r="E5" s="26"/>
    </row>
    <row r="6" spans="1:7" x14ac:dyDescent="0.15">
      <c r="A6" s="27"/>
      <c r="D6" s="2"/>
      <c r="E6" s="26"/>
    </row>
    <row r="7" spans="1:7" x14ac:dyDescent="0.15">
      <c r="A7" s="27"/>
      <c r="D7" s="2"/>
      <c r="E7" s="35"/>
    </row>
    <row r="8" spans="1:7" x14ac:dyDescent="0.15">
      <c r="A8" s="28" t="s">
        <v>13</v>
      </c>
      <c r="D8" s="2"/>
      <c r="E8" s="26">
        <f>+SUM(D5:D6)</f>
        <v>13568.38</v>
      </c>
    </row>
    <row r="9" spans="1:7" x14ac:dyDescent="0.15">
      <c r="A9" s="27"/>
      <c r="D9" s="2"/>
      <c r="E9" s="26"/>
    </row>
    <row r="10" spans="1:7" x14ac:dyDescent="0.15">
      <c r="A10" s="29" t="s">
        <v>1</v>
      </c>
      <c r="B10" t="s">
        <v>2</v>
      </c>
      <c r="D10" s="2"/>
      <c r="E10" s="26">
        <f>+payments!F31</f>
        <v>7258.4599999999991</v>
      </c>
    </row>
    <row r="11" spans="1:7" x14ac:dyDescent="0.15">
      <c r="A11" s="27"/>
      <c r="D11" s="2"/>
      <c r="E11" s="26"/>
    </row>
    <row r="12" spans="1:7" x14ac:dyDescent="0.15">
      <c r="A12" s="29" t="s">
        <v>3</v>
      </c>
      <c r="B12" t="s">
        <v>4</v>
      </c>
      <c r="D12" s="2"/>
      <c r="E12" s="26">
        <f>+receipts!C7</f>
        <v>11399.92</v>
      </c>
    </row>
    <row r="13" spans="1:7" x14ac:dyDescent="0.15">
      <c r="A13" s="27"/>
      <c r="D13" s="2"/>
      <c r="E13" s="26"/>
    </row>
    <row r="14" spans="1:7" ht="14" thickBot="1" x14ac:dyDescent="0.2">
      <c r="A14" s="25" t="s">
        <v>16</v>
      </c>
      <c r="B14" s="71" t="s">
        <v>55</v>
      </c>
      <c r="C14" s="20"/>
      <c r="D14" s="2"/>
      <c r="E14" s="30">
        <f>E8+E12-E10</f>
        <v>17709.84</v>
      </c>
    </row>
    <row r="15" spans="1:7" ht="14" thickTop="1" x14ac:dyDescent="0.15">
      <c r="A15" s="25"/>
      <c r="D15" s="2"/>
      <c r="E15" s="31"/>
    </row>
    <row r="16" spans="1:7" ht="14" thickBot="1" x14ac:dyDescent="0.2">
      <c r="A16" s="25" t="s">
        <v>17</v>
      </c>
      <c r="D16" s="2"/>
      <c r="E16" s="32"/>
    </row>
    <row r="17" spans="1:9" x14ac:dyDescent="0.15">
      <c r="A17" s="27"/>
      <c r="D17" s="2"/>
      <c r="E17" s="31"/>
    </row>
    <row r="18" spans="1:9" ht="14" thickBot="1" x14ac:dyDescent="0.2">
      <c r="A18" s="25" t="s">
        <v>18</v>
      </c>
      <c r="D18" s="2"/>
      <c r="E18" s="32"/>
    </row>
    <row r="19" spans="1:9" x14ac:dyDescent="0.15">
      <c r="A19" s="25"/>
      <c r="E19" s="26" t="s">
        <v>21</v>
      </c>
      <c r="F19" s="6"/>
      <c r="G19" s="2"/>
    </row>
    <row r="20" spans="1:9" x14ac:dyDescent="0.15">
      <c r="A20" s="27" t="s">
        <v>28</v>
      </c>
      <c r="D20" s="2">
        <f>+D5-E10+E12+E16-E18</f>
        <v>17709.84</v>
      </c>
      <c r="E20" s="26"/>
      <c r="F20" s="2"/>
      <c r="G20" s="2"/>
    </row>
    <row r="21" spans="1:9" ht="14" thickBot="1" x14ac:dyDescent="0.2">
      <c r="A21" s="27"/>
      <c r="D21" s="2"/>
      <c r="E21" s="26"/>
    </row>
    <row r="22" spans="1:9" ht="14" thickBot="1" x14ac:dyDescent="0.2">
      <c r="A22" s="33"/>
      <c r="B22" s="19"/>
      <c r="C22" s="19"/>
      <c r="D22" s="34"/>
      <c r="E22" s="21">
        <f>D20</f>
        <v>17709.84</v>
      </c>
      <c r="G22" s="2"/>
    </row>
    <row r="23" spans="1:9" ht="14" thickBot="1" x14ac:dyDescent="0.2">
      <c r="C23" s="2"/>
      <c r="D23" s="2"/>
    </row>
    <row r="24" spans="1:9" ht="14" thickBot="1" x14ac:dyDescent="0.2">
      <c r="A24" s="22" t="s">
        <v>19</v>
      </c>
      <c r="B24" s="36" t="s">
        <v>15</v>
      </c>
      <c r="D24" s="3"/>
      <c r="E24" s="2"/>
      <c r="F24" s="3"/>
    </row>
    <row r="25" spans="1:9" ht="35" thickBot="1" x14ac:dyDescent="0.2">
      <c r="A25" s="51" t="s">
        <v>36</v>
      </c>
      <c r="B25" s="52">
        <v>2000</v>
      </c>
      <c r="D25" s="38"/>
      <c r="E25" s="2"/>
      <c r="F25" s="37"/>
      <c r="G25" s="2"/>
      <c r="I25" s="6"/>
    </row>
    <row r="26" spans="1:9" ht="18" thickBot="1" x14ac:dyDescent="0.2">
      <c r="A26" s="53" t="s">
        <v>95</v>
      </c>
      <c r="B26" s="54">
        <v>2000</v>
      </c>
      <c r="D26" s="38"/>
      <c r="F26" s="39"/>
      <c r="G26" s="2"/>
      <c r="I26" s="6"/>
    </row>
    <row r="27" spans="1:9" ht="18" thickBot="1" x14ac:dyDescent="0.2">
      <c r="A27" s="53" t="s">
        <v>37</v>
      </c>
      <c r="B27" s="54">
        <v>2000</v>
      </c>
      <c r="D27" s="38"/>
      <c r="E27" s="2"/>
      <c r="F27" s="40"/>
      <c r="G27" s="2"/>
      <c r="I27" s="6"/>
    </row>
    <row r="28" spans="1:9" ht="18" thickBot="1" x14ac:dyDescent="0.2">
      <c r="A28" s="53" t="s">
        <v>96</v>
      </c>
      <c r="B28" s="54">
        <v>9106</v>
      </c>
      <c r="E28" s="2"/>
      <c r="F28" s="40"/>
      <c r="G28" s="2"/>
      <c r="I28" s="6"/>
    </row>
    <row r="29" spans="1:9" x14ac:dyDescent="0.15">
      <c r="D29" s="2"/>
      <c r="G29" s="2"/>
    </row>
    <row r="30" spans="1:9" ht="14" thickBot="1" x14ac:dyDescent="0.2">
      <c r="A30" s="38" t="s">
        <v>52</v>
      </c>
    </row>
    <row r="31" spans="1:9" ht="14" thickBot="1" x14ac:dyDescent="0.2">
      <c r="A31" s="55"/>
      <c r="B31" s="56"/>
      <c r="C31" s="56"/>
      <c r="D31" s="57"/>
      <c r="E31" s="56"/>
      <c r="F31" s="56"/>
      <c r="G31" s="56"/>
      <c r="H31" s="56"/>
      <c r="I31" s="58" t="s">
        <v>15</v>
      </c>
    </row>
    <row r="32" spans="1:9" ht="14" thickBot="1" x14ac:dyDescent="0.2">
      <c r="A32" s="59" t="s">
        <v>38</v>
      </c>
      <c r="B32" s="38" t="s">
        <v>53</v>
      </c>
      <c r="I32" s="60">
        <v>17709.84</v>
      </c>
    </row>
    <row r="33" spans="1:9" x14ac:dyDescent="0.15">
      <c r="A33" s="61"/>
      <c r="B33" s="62" t="s">
        <v>39</v>
      </c>
      <c r="C33" s="63"/>
      <c r="D33" s="63"/>
      <c r="E33" s="63"/>
      <c r="F33" s="63"/>
      <c r="G33" s="63"/>
      <c r="H33" s="63"/>
      <c r="I33" s="61"/>
    </row>
    <row r="34" spans="1:9" x14ac:dyDescent="0.15">
      <c r="A34" s="59" t="s">
        <v>40</v>
      </c>
      <c r="B34" s="38" t="s">
        <v>41</v>
      </c>
      <c r="I34" s="64"/>
    </row>
    <row r="35" spans="1:9" ht="14" thickBot="1" x14ac:dyDescent="0.2">
      <c r="A35" s="65" t="s">
        <v>42</v>
      </c>
      <c r="B35" s="66" t="s">
        <v>43</v>
      </c>
      <c r="C35" s="19"/>
      <c r="D35" s="19"/>
      <c r="E35" s="19"/>
      <c r="F35" s="19"/>
      <c r="G35" s="19"/>
      <c r="H35" s="19"/>
      <c r="I35" s="67"/>
    </row>
    <row r="36" spans="1:9" x14ac:dyDescent="0.15">
      <c r="A36" s="68"/>
      <c r="B36" s="62" t="s">
        <v>44</v>
      </c>
      <c r="C36" s="63"/>
      <c r="D36" s="63"/>
      <c r="E36" s="63"/>
      <c r="F36" s="63"/>
      <c r="G36" s="63"/>
      <c r="H36" s="63"/>
      <c r="I36" s="61"/>
    </row>
    <row r="37" spans="1:9" ht="14" thickBot="1" x14ac:dyDescent="0.2">
      <c r="A37" s="65" t="s">
        <v>45</v>
      </c>
      <c r="B37" s="19" t="s">
        <v>46</v>
      </c>
      <c r="C37" s="19"/>
      <c r="D37" s="19"/>
      <c r="E37" s="19"/>
      <c r="F37" s="19"/>
      <c r="G37" s="19"/>
      <c r="H37" s="19"/>
      <c r="I37" s="67">
        <v>0</v>
      </c>
    </row>
    <row r="38" spans="1:9" x14ac:dyDescent="0.15">
      <c r="A38" s="68" t="s">
        <v>47</v>
      </c>
      <c r="B38" s="62" t="s">
        <v>54</v>
      </c>
      <c r="C38" s="63"/>
      <c r="D38" s="63"/>
      <c r="E38" s="63"/>
      <c r="F38" s="63"/>
      <c r="G38" s="63"/>
      <c r="H38" s="63"/>
      <c r="I38" s="69">
        <f>+I32-I34+I35+I37</f>
        <v>17709.84</v>
      </c>
    </row>
    <row r="39" spans="1:9" ht="14" thickBot="1" x14ac:dyDescent="0.2">
      <c r="A39" s="67"/>
      <c r="B39" s="66" t="s">
        <v>48</v>
      </c>
      <c r="C39" s="19"/>
      <c r="D39" s="19"/>
      <c r="E39" s="19"/>
      <c r="F39" s="19"/>
      <c r="G39" s="19"/>
      <c r="H39" s="19"/>
      <c r="I39" s="67"/>
    </row>
  </sheetData>
  <phoneticPr fontId="0" type="noConversion"/>
  <pageMargins left="0.75" right="0.75" top="1" bottom="1" header="0.5" footer="0.5"/>
  <pageSetup paperSize="9" scale="80" orientation="landscape" horizontalDpi="4294967293" verticalDpi="4294967293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payments</vt:lpstr>
      <vt:lpstr>receipts</vt:lpstr>
      <vt:lpstr>bank rec and EA analysis</vt:lpstr>
      <vt:lpstr>'bank rec and EA analysis'!Print_Area</vt:lpstr>
      <vt:lpstr>payments!Print_Area</vt:lpstr>
      <vt:lpstr>receipts!Print_Area</vt:lpstr>
    </vt:vector>
  </TitlesOfParts>
  <Company>University of Bristol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 davis</dc:creator>
  <cp:lastModifiedBy>Lucy Gibbons</cp:lastModifiedBy>
  <cp:lastPrinted>2025-04-06T18:57:15Z</cp:lastPrinted>
  <dcterms:created xsi:type="dcterms:W3CDTF">2013-05-30T14:20:05Z</dcterms:created>
  <dcterms:modified xsi:type="dcterms:W3CDTF">2025-04-06T19:02:19Z</dcterms:modified>
</cp:coreProperties>
</file>